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<sst xmlns="http://schemas.openxmlformats.org/spreadsheetml/2006/main" count="15" uniqueCount="14">
  <si>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a=</t>
  </si>
  <si>
    <t>f=</t>
  </si>
  <si>
    <t>e2=</t>
  </si>
  <si>
    <t>N=</t>
  </si>
  <si>
    <t>cosfi=</t>
  </si>
  <si>
    <t>N</t>
  </si>
  <si>
    <t>ED50</t>
  </si>
  <si>
    <t>Elipsoide</t>
  </si>
  <si>
    <t>WGS84</t>
  </si>
  <si>
    <t>Lat1</t>
  </si>
  <si>
    <t>L (m) =</t>
  </si>
  <si>
    <r>
      <t xml:space="preserve">       </t>
    </r>
    <r>
      <rPr>
        <b/>
        <u val="single"/>
        <sz val="16"/>
        <rFont val="Arial"/>
        <family val="2"/>
      </rPr>
      <t>CALCULO DE ARCO DE PARALELO</t>
    </r>
  </si>
  <si>
    <t>W</t>
  </si>
  <si>
    <t>Dlon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</si>
</sst>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000000"/>
    <numFmt numFmtId="181" formatCode="0.0000000000"/>
    <numFmt numFmtId="182" formatCode="0.00000000"/>
    <numFmt numFmtId="183" formatCode="0.000"/>
    <numFmt numFmtId="184" formatCode="0.0000"/>
    <numFmt numFmtId="185" formatCode="0.000000"/>
    <numFmt numFmtId="186" formatCode="0.00000"/>
    <numFmt numFmtId="187" formatCode="#,##0.000"/>
    <numFmt numFmtId="188" formatCode="0.000000000"/>
    <numFmt numFmtId="189" formatCode="0.0000000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5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85" fontId="1" fillId="0" borderId="0" xfId="0" applyNumberFormat="1" applyFont="1" applyAlignment="1">
      <alignment horizontal="right"/>
    </xf>
    <xf numFmtId="185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" fillId="0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18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6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83" fontId="6" fillId="2" borderId="3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1.421875" style="11" customWidth="1"/>
    <col min="2" max="2" width="18.140625" style="2" customWidth="1"/>
    <col min="3" max="3" width="4.57421875" style="0" customWidth="1"/>
    <col min="4" max="5" width="4.421875" style="0" customWidth="1"/>
    <col min="6" max="6" width="9.57421875" style="7" customWidth="1"/>
    <col min="7" max="7" width="3.00390625" style="0" customWidth="1"/>
    <col min="8" max="8" width="12.421875" style="0" customWidth="1"/>
    <col min="9" max="9" width="12.7109375" style="0" customWidth="1"/>
    <col min="10" max="10" width="3.421875" style="0" customWidth="1"/>
    <col min="11" max="11" width="12.8515625" style="0" customWidth="1"/>
    <col min="12" max="12" width="3.57421875" style="16" customWidth="1"/>
  </cols>
  <sheetData>
    <row r="1" ht="20.25">
      <c r="B1" s="9" t="s">
        <v>11</v>
      </c>
    </row>
    <row r="3" spans="1:9" ht="12.75">
      <c r="A3" s="14" t="s">
        <v>7</v>
      </c>
      <c r="B3" s="15" t="s">
        <v>8</v>
      </c>
      <c r="C3" s="3" t="s">
        <v>9</v>
      </c>
      <c r="D3" s="4">
        <v>37</v>
      </c>
      <c r="E3" s="4">
        <v>0</v>
      </c>
      <c r="F3" s="8">
        <v>1</v>
      </c>
      <c r="G3" s="5" t="s">
        <v>5</v>
      </c>
      <c r="H3" s="6">
        <f>IF(G3="N",(((F3/60)+E3)/60+D3),-((((F3/60)+E3)/60)+D3))</f>
        <v>37.000277777777775</v>
      </c>
      <c r="I3">
        <f>H3*PI()/180</f>
        <v>0.645776671374713</v>
      </c>
    </row>
    <row r="4" spans="3:8" ht="12.75">
      <c r="C4" s="3"/>
      <c r="D4" s="4"/>
      <c r="E4" s="4"/>
      <c r="F4" s="8"/>
      <c r="G4" s="5"/>
      <c r="H4" s="6"/>
    </row>
    <row r="5" spans="1:2" ht="12.75">
      <c r="A5" s="11" t="s">
        <v>0</v>
      </c>
      <c r="B5" s="10">
        <f>IF(B3="WGS84",6378137,IF(B3="ED50",6378388,0))</f>
        <v>6378137</v>
      </c>
    </row>
    <row r="6" spans="1:8" ht="12.75">
      <c r="A6" s="11" t="s">
        <v>1</v>
      </c>
      <c r="B6" s="2">
        <f>IF(B3="WGS84",1/298.257223563,IF(B3="ED50",1/297,0))</f>
        <v>0.0033528106647474805</v>
      </c>
      <c r="F6" s="25" t="s">
        <v>10</v>
      </c>
      <c r="G6" s="26"/>
      <c r="H6" s="27">
        <f>B11*B10*B7</f>
        <v>24.72537442480081</v>
      </c>
    </row>
    <row r="7" spans="1:8" ht="12.75">
      <c r="A7" s="11" t="s">
        <v>4</v>
      </c>
      <c r="B7" s="2">
        <f>COS(I3)</f>
        <v>0.79863259235634</v>
      </c>
      <c r="F7" s="11"/>
      <c r="H7" s="1"/>
    </row>
    <row r="8" spans="1:8" ht="12.75">
      <c r="A8" s="11" t="s">
        <v>2</v>
      </c>
      <c r="B8" s="2">
        <f>B6*(2-B6)</f>
        <v>0.0066943799901413165</v>
      </c>
      <c r="F8" s="11"/>
      <c r="H8" s="1"/>
    </row>
    <row r="9" spans="1:8" ht="12.75">
      <c r="A9" s="11" t="s">
        <v>12</v>
      </c>
      <c r="B9" s="2">
        <f>SQRT(1-B8*(SIN(I3))^2)</f>
        <v>0.9987869589689968</v>
      </c>
      <c r="F9" s="11"/>
      <c r="H9" s="1"/>
    </row>
    <row r="10" spans="1:9" ht="12.75">
      <c r="A10" s="11" t="s">
        <v>3</v>
      </c>
      <c r="B10" s="28">
        <f>B5/B9</f>
        <v>6385883.338508811</v>
      </c>
      <c r="F10" s="11"/>
      <c r="H10" s="1"/>
      <c r="I10" s="2"/>
    </row>
    <row r="11" spans="1:8" ht="12.75">
      <c r="A11" s="11" t="s">
        <v>13</v>
      </c>
      <c r="B11" s="2">
        <f>PI()/648000</f>
        <v>4.84813681109536E-06</v>
      </c>
      <c r="F11" s="11"/>
      <c r="H11" s="1"/>
    </row>
    <row r="12" spans="2:8" ht="12.75">
      <c r="B12" s="29"/>
      <c r="F12" s="12"/>
      <c r="G12" s="17"/>
      <c r="H12" s="17"/>
    </row>
    <row r="13" spans="6:8" ht="12.75">
      <c r="F13" s="12"/>
      <c r="G13" s="17"/>
      <c r="H13" s="13"/>
    </row>
    <row r="14" spans="1:8" ht="12.75">
      <c r="A14" s="12"/>
      <c r="B14" s="23"/>
      <c r="F14" s="30"/>
      <c r="G14" s="17"/>
      <c r="H14" s="17"/>
    </row>
    <row r="15" spans="1:8" ht="12.75">
      <c r="A15" s="12"/>
      <c r="B15" s="23"/>
      <c r="F15" s="30"/>
      <c r="G15" s="17"/>
      <c r="H15" s="17"/>
    </row>
    <row r="16" spans="1:8" ht="12.75">
      <c r="A16" s="12"/>
      <c r="B16" s="23"/>
      <c r="C16" s="3"/>
      <c r="D16" s="4"/>
      <c r="E16" s="4"/>
      <c r="F16" s="31"/>
      <c r="G16" s="32"/>
      <c r="H16" s="33"/>
    </row>
    <row r="17" spans="1:8" ht="12.75">
      <c r="A17" s="12"/>
      <c r="B17" s="24"/>
      <c r="F17" s="30"/>
      <c r="G17" s="17"/>
      <c r="H17" s="17"/>
    </row>
    <row r="18" spans="1:8" ht="12.75">
      <c r="A18" s="12"/>
      <c r="B18" s="24"/>
      <c r="F18" s="30"/>
      <c r="G18" s="17"/>
      <c r="H18" s="17"/>
    </row>
    <row r="19" spans="6:8" ht="12.75">
      <c r="F19" s="30"/>
      <c r="G19" s="17"/>
      <c r="H19" s="17"/>
    </row>
    <row r="20" spans="6:8" ht="12.75">
      <c r="F20" s="12"/>
      <c r="G20" s="17"/>
      <c r="H20" s="34"/>
    </row>
    <row r="21" spans="6:12" ht="12.75">
      <c r="F21" s="12"/>
      <c r="G21" s="17"/>
      <c r="H21" s="34"/>
      <c r="J21" s="17"/>
      <c r="K21" s="18"/>
      <c r="L21" s="19"/>
    </row>
    <row r="22" spans="2:12" ht="12.75">
      <c r="B22" s="10"/>
      <c r="F22" s="12"/>
      <c r="G22" s="17"/>
      <c r="H22" s="34"/>
      <c r="J22" s="17"/>
      <c r="K22" s="17"/>
      <c r="L22" s="20"/>
    </row>
    <row r="23" spans="6:12" ht="12.75">
      <c r="F23" s="12"/>
      <c r="G23" s="17"/>
      <c r="H23" s="34"/>
      <c r="J23" s="12"/>
      <c r="K23" s="21"/>
      <c r="L23" s="22"/>
    </row>
    <row r="24" spans="6:12" ht="12.75">
      <c r="F24" s="12"/>
      <c r="G24" s="17"/>
      <c r="H24" s="34"/>
      <c r="J24" s="12"/>
      <c r="K24" s="21"/>
      <c r="L24" s="22"/>
    </row>
    <row r="25" spans="6:11" ht="12.75">
      <c r="F25" s="12"/>
      <c r="G25" s="17"/>
      <c r="H25" s="17"/>
      <c r="K25" s="7"/>
    </row>
    <row r="26" spans="6:11" ht="12.75">
      <c r="F26" s="12"/>
      <c r="G26" s="17"/>
      <c r="H26" s="13"/>
      <c r="K26" s="7"/>
    </row>
    <row r="27" ht="12.75">
      <c r="K27" s="7"/>
    </row>
    <row r="28" ht="12.75">
      <c r="K28" s="7"/>
    </row>
    <row r="29" ht="12.75">
      <c r="K29" s="7"/>
    </row>
    <row r="100" ht="12.75">
      <c r="A100" s="11" t="s">
        <v>8</v>
      </c>
    </row>
    <row r="101" ht="12.75">
      <c r="A101" s="11" t="s">
        <v>6</v>
      </c>
    </row>
  </sheetData>
  <dataValidations count="1">
    <dataValidation type="list" allowBlank="1" showInputMessage="1" showErrorMessage="1" sqref="B3">
      <formula1>A100:A101</formula1>
    </dataValidation>
  </dataValidations>
  <printOptions/>
  <pageMargins left="0.75" right="0.75" top="1" bottom="1" header="0" footer="0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JEFESERVICIO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Papa</cp:lastModifiedBy>
  <dcterms:created xsi:type="dcterms:W3CDTF">2004-02-05T20:08:35Z</dcterms:created>
  <dcterms:modified xsi:type="dcterms:W3CDTF">2006-03-28T20:36:26Z</dcterms:modified>
  <cp:category/>
  <cp:version/>
  <cp:contentType/>
  <cp:contentStatus/>
</cp:coreProperties>
</file>